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6" i="1"/>
  <c r="O56"/>
  <c r="N56"/>
  <c r="M56"/>
  <c r="L56"/>
  <c r="K56"/>
  <c r="J56"/>
  <c r="I56"/>
  <c r="H56"/>
  <c r="G56"/>
  <c r="F56"/>
  <c r="E56"/>
  <c r="O43"/>
  <c r="N43"/>
  <c r="L43"/>
  <c r="J43"/>
  <c r="F43"/>
  <c r="P34"/>
  <c r="P43" s="1"/>
  <c r="N34"/>
  <c r="M34"/>
  <c r="M43" s="1"/>
  <c r="K34"/>
  <c r="K43" s="1"/>
  <c r="I34"/>
  <c r="I43" s="1"/>
  <c r="H34"/>
  <c r="H43" s="1"/>
  <c r="G34"/>
  <c r="G43" s="1"/>
  <c r="F34"/>
  <c r="E34"/>
  <c r="E43" s="1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<sst xmlns="http://schemas.openxmlformats.org/spreadsheetml/2006/main" count="87" uniqueCount="67">
  <si>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</si>
  <si>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</si>
  <si>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</si>
  <si>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</si>
  <si>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</si>
  <si>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</si>
  <si>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</si>
  <si>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</si>
  <si>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</si>
  <si>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</si>
  <si>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</si>
  <si>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</si>
  <si>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</si>
  <si>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</si>
  <si>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</si>
  <si>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</si>
  <si>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</si>
  <si>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</si>
  <si>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</si>
  <si>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</si>
  <si>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</si>
  <si>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</si>
  <si>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</si>
  <si>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Сосиска отварная</t>
  </si>
  <si>
    <t>Сосиски молочные в/c</t>
  </si>
  <si>
    <t>Вермишель отварная</t>
  </si>
  <si>
    <t>Макаронные изделия</t>
  </si>
  <si>
    <t>Масло слив. 82.5%</t>
  </si>
  <si>
    <t>Масло сливочное</t>
  </si>
  <si>
    <t>Чай с лимоном</t>
  </si>
  <si>
    <t>200/7</t>
  </si>
  <si>
    <t>Чай</t>
  </si>
  <si>
    <t>Сахар</t>
  </si>
  <si>
    <t>Лимон</t>
  </si>
  <si>
    <t>Хлеб пшеничный</t>
  </si>
  <si>
    <t>Итого:</t>
  </si>
  <si>
    <t>Обед</t>
  </si>
  <si>
    <t>Свежий огурчик</t>
  </si>
  <si>
    <t>Огурец свежий</t>
  </si>
  <si>
    <t>Суп овощной         с мясом                  и сметаной</t>
  </si>
  <si>
    <t>250/10</t>
  </si>
  <si>
    <t>Капуста белокоч.</t>
  </si>
  <si>
    <t>Картофель молодой</t>
  </si>
  <si>
    <t>Лук</t>
  </si>
  <si>
    <t>Морковь</t>
  </si>
  <si>
    <t>Помидор</t>
  </si>
  <si>
    <t>Зел.горошек консерв.</t>
  </si>
  <si>
    <t>Бульон мясной</t>
  </si>
  <si>
    <t>Сметана 20%</t>
  </si>
  <si>
    <t>Котлета рыбная    с маслом</t>
  </si>
  <si>
    <t>Хек</t>
  </si>
  <si>
    <t>Молоко 3.2%</t>
  </si>
  <si>
    <t>Масло растительное</t>
  </si>
  <si>
    <t>Сухари</t>
  </si>
  <si>
    <t>Картофельное пюре</t>
  </si>
  <si>
    <t>Компот яблочно-клубничный</t>
  </si>
  <si>
    <t>Яблоко</t>
  </si>
  <si>
    <t>Клубника</t>
  </si>
  <si>
    <t>Хлеб ржаной, хлеб пшеничный</t>
  </si>
  <si>
    <t>40/30</t>
  </si>
  <si>
    <t>Хлеб ржаной</t>
  </si>
  <si>
    <t>Полдник</t>
  </si>
  <si>
    <t>Шанежка</t>
  </si>
  <si>
    <t>Мука</t>
  </si>
  <si>
    <t>Яйцо</t>
  </si>
  <si>
    <t>Дрожжи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</si>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</sst>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2" fontId="7" fillId="0" borderId="12" xfId="1" applyNumberFormat="1" applyFont="1" applyBorder="1" applyAlignment="1">
      <alignment horizontal="left"/>
    </xf>
    <xf numFmtId="2" fontId="7" fillId="0" borderId="12" xfId="1" applyNumberFormat="1" applyFont="1" applyFill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2" applyFont="1" applyBorder="1" applyAlignment="1">
      <alignment horizontal="left" vertical="center"/>
    </xf>
    <xf numFmtId="0" fontId="7" fillId="0" borderId="12" xfId="1" applyFont="1" applyBorder="1" applyAlignment="1">
      <alignment horizontal="left"/>
    </xf>
    <xf numFmtId="0" fontId="7" fillId="0" borderId="12" xfId="1" applyFont="1" applyBorder="1" applyAlignment="1">
      <alignment horizontal="left" vertical="center"/>
    </xf>
    <xf numFmtId="2" fontId="5" fillId="0" borderId="13" xfId="1" applyNumberFormat="1" applyFont="1" applyBorder="1" applyAlignment="1">
      <alignment horizontal="left"/>
    </xf>
    <xf numFmtId="2" fontId="5" fillId="0" borderId="17" xfId="1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9" fillId="0" borderId="0" xfId="0" applyFont="1"/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/>
    </xf>
    <xf numFmtId="1" fontId="7" fillId="0" borderId="12" xfId="1" applyNumberFormat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2" fontId="2" fillId="0" borderId="12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_Загородный сосновый бор 2013" xfId="1"/>
    <cellStyle name="Обычный_Лист1_Загородный сосновый бор 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>
      <selection activeCell="R6" sqref="R6"/>
    </sheetView>
  </sheetViews>
  <sheetFormatPr defaultRowHeight="15"/>
  <cols>
    <col min="1" max="1" width="14.28515625" customWidth="1"/>
    <col min="2" max="2" width="8.140625" customWidth="1"/>
    <col min="3" max="3" width="18.7109375" customWidth="1"/>
    <col min="4" max="7" width="7.7109375" customWidth="1"/>
    <col min="8" max="8" width="7.85546875" customWidth="1"/>
    <col min="9" max="9" width="8.140625" customWidth="1"/>
    <col min="10" max="10" width="7.7109375" customWidth="1"/>
    <col min="11" max="11" width="7.42578125" customWidth="1"/>
    <col min="12" max="12" width="7.5703125" customWidth="1"/>
    <col min="13" max="14" width="7.7109375" customWidth="1"/>
    <col min="15" max="15" width="8.5703125" customWidth="1"/>
    <col min="16" max="16" width="11.85546875" customWidth="1"/>
  </cols>
  <sheetData>
    <row r="1" spans="1:16">
      <c r="A1" s="52" t="s">
        <v>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1" t="s">
        <v>1</v>
      </c>
      <c r="P1" s="2">
        <v>15</v>
      </c>
    </row>
    <row r="2" spans="1:16">
      <c r="A2" s="53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1" t="s">
        <v>2</v>
      </c>
      <c r="P2" s="3">
        <v>44369</v>
      </c>
    </row>
    <row r="3" spans="1:16">
      <c r="A3" s="60" t="s">
        <v>3</v>
      </c>
      <c r="B3" s="60" t="s">
        <v>4</v>
      </c>
      <c r="C3" s="60" t="s">
        <v>5</v>
      </c>
      <c r="D3" s="60" t="s">
        <v>6</v>
      </c>
      <c r="E3" s="62" t="s">
        <v>7</v>
      </c>
      <c r="F3" s="62"/>
      <c r="G3" s="62"/>
      <c r="H3" s="60" t="s">
        <v>8</v>
      </c>
      <c r="I3" s="62" t="s">
        <v>9</v>
      </c>
      <c r="J3" s="62"/>
      <c r="K3" s="62"/>
      <c r="L3" s="62"/>
      <c r="M3" s="62" t="s">
        <v>10</v>
      </c>
      <c r="N3" s="62"/>
      <c r="O3" s="62"/>
      <c r="P3" s="62"/>
    </row>
    <row r="4" spans="1:16">
      <c r="A4" s="61"/>
      <c r="B4" s="61"/>
      <c r="C4" s="61"/>
      <c r="D4" s="61"/>
      <c r="E4" s="4" t="s">
        <v>11</v>
      </c>
      <c r="F4" s="4" t="s">
        <v>12</v>
      </c>
      <c r="G4" s="4" t="s">
        <v>13</v>
      </c>
      <c r="H4" s="61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</row>
    <row r="5" spans="1:16">
      <c r="A5" s="44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6"/>
      <c r="L5" s="46"/>
      <c r="M5" s="46"/>
      <c r="N5" s="46"/>
      <c r="O5" s="46"/>
      <c r="P5" s="46"/>
    </row>
    <row r="6" spans="1:16" ht="25.5">
      <c r="A6" s="6" t="s">
        <v>23</v>
      </c>
      <c r="B6" s="7">
        <v>100</v>
      </c>
      <c r="C6" s="8" t="s">
        <v>24</v>
      </c>
      <c r="D6" s="8">
        <v>100</v>
      </c>
      <c r="E6" s="9">
        <v>11</v>
      </c>
      <c r="F6" s="9">
        <v>23.8</v>
      </c>
      <c r="G6" s="9">
        <v>1.6</v>
      </c>
      <c r="H6" s="9">
        <v>266</v>
      </c>
      <c r="I6" s="10">
        <v>0.19</v>
      </c>
      <c r="J6" s="10">
        <v>0</v>
      </c>
      <c r="K6" s="10">
        <v>0</v>
      </c>
      <c r="L6" s="10">
        <v>0.4</v>
      </c>
      <c r="M6" s="10">
        <v>35</v>
      </c>
      <c r="N6" s="10">
        <v>159</v>
      </c>
      <c r="O6" s="10">
        <v>20</v>
      </c>
      <c r="P6" s="10">
        <v>1.8</v>
      </c>
    </row>
    <row r="7" spans="1:16">
      <c r="A7" s="47" t="s">
        <v>25</v>
      </c>
      <c r="B7" s="11">
        <v>180</v>
      </c>
      <c r="C7" s="12" t="s">
        <v>26</v>
      </c>
      <c r="D7" s="13">
        <v>180</v>
      </c>
      <c r="E7" s="9">
        <v>3.08</v>
      </c>
      <c r="F7" s="9">
        <v>0.6</v>
      </c>
      <c r="G7" s="9">
        <v>25.1</v>
      </c>
      <c r="H7" s="9">
        <v>123.2</v>
      </c>
      <c r="I7" s="9">
        <v>0.04</v>
      </c>
      <c r="J7" s="9">
        <v>0</v>
      </c>
      <c r="K7" s="9">
        <v>0</v>
      </c>
      <c r="L7" s="9">
        <v>1.5</v>
      </c>
      <c r="M7" s="9">
        <v>17</v>
      </c>
      <c r="N7" s="9">
        <v>202.6</v>
      </c>
      <c r="O7" s="9">
        <v>10.1</v>
      </c>
      <c r="P7" s="9">
        <v>1</v>
      </c>
    </row>
    <row r="8" spans="1:16">
      <c r="A8" s="48"/>
      <c r="B8" s="14"/>
      <c r="C8" s="12" t="s">
        <v>27</v>
      </c>
      <c r="D8" s="13">
        <v>5</v>
      </c>
      <c r="E8" s="9">
        <v>0.02</v>
      </c>
      <c r="F8" s="9">
        <v>3.97</v>
      </c>
      <c r="G8" s="9">
        <v>0.02</v>
      </c>
      <c r="H8" s="9">
        <v>37.1</v>
      </c>
      <c r="I8" s="9">
        <v>0.01</v>
      </c>
      <c r="J8" s="9">
        <v>0</v>
      </c>
      <c r="K8" s="9">
        <v>0.4</v>
      </c>
      <c r="L8" s="9">
        <v>0</v>
      </c>
      <c r="M8" s="9">
        <v>2.4</v>
      </c>
      <c r="N8" s="9">
        <v>3</v>
      </c>
      <c r="O8" s="9">
        <v>0</v>
      </c>
      <c r="P8" s="9">
        <v>0.02</v>
      </c>
    </row>
    <row r="9" spans="1:16">
      <c r="A9" s="8" t="s">
        <v>28</v>
      </c>
      <c r="B9" s="15">
        <v>10</v>
      </c>
      <c r="C9" s="16" t="s">
        <v>27</v>
      </c>
      <c r="D9" s="15">
        <v>10</v>
      </c>
      <c r="E9" s="9">
        <v>0.04</v>
      </c>
      <c r="F9" s="9">
        <v>7.94</v>
      </c>
      <c r="G9" s="9">
        <v>0.04</v>
      </c>
      <c r="H9" s="9">
        <v>74.2</v>
      </c>
      <c r="I9" s="9">
        <v>6.6666666666666671E-3</v>
      </c>
      <c r="J9" s="9">
        <v>0</v>
      </c>
      <c r="K9" s="9">
        <v>0.26666666666666666</v>
      </c>
      <c r="L9" s="9">
        <v>0</v>
      </c>
      <c r="M9" s="9">
        <v>1.6</v>
      </c>
      <c r="N9" s="9">
        <v>2</v>
      </c>
      <c r="O9" s="9">
        <v>0</v>
      </c>
      <c r="P9" s="9">
        <v>1.3333333333333334E-2</v>
      </c>
    </row>
    <row r="10" spans="1:16">
      <c r="A10" s="49" t="s">
        <v>29</v>
      </c>
      <c r="B10" s="37" t="s">
        <v>30</v>
      </c>
      <c r="C10" s="16" t="s">
        <v>31</v>
      </c>
      <c r="D10" s="17">
        <v>2</v>
      </c>
      <c r="E10" s="9">
        <v>0.4</v>
      </c>
      <c r="F10" s="9">
        <v>0.1</v>
      </c>
      <c r="G10" s="9">
        <v>0.1</v>
      </c>
      <c r="H10" s="9">
        <v>2</v>
      </c>
      <c r="I10" s="18">
        <v>0</v>
      </c>
      <c r="J10" s="19">
        <v>0</v>
      </c>
      <c r="K10" s="9">
        <v>0.01</v>
      </c>
      <c r="L10" s="9">
        <v>0</v>
      </c>
      <c r="M10" s="9">
        <v>9.9</v>
      </c>
      <c r="N10" s="9">
        <v>16.5</v>
      </c>
      <c r="O10" s="9">
        <v>8.8000000000000007</v>
      </c>
      <c r="P10" s="9">
        <v>1.64</v>
      </c>
    </row>
    <row r="11" spans="1:16">
      <c r="A11" s="49"/>
      <c r="B11" s="42"/>
      <c r="C11" s="16" t="s">
        <v>32</v>
      </c>
      <c r="D11" s="17">
        <v>20</v>
      </c>
      <c r="E11" s="9">
        <v>0</v>
      </c>
      <c r="F11" s="9">
        <v>0</v>
      </c>
      <c r="G11" s="9">
        <v>19.78</v>
      </c>
      <c r="H11" s="9">
        <v>81.2</v>
      </c>
      <c r="I11" s="9">
        <v>0</v>
      </c>
      <c r="J11" s="9">
        <v>0</v>
      </c>
      <c r="K11" s="9">
        <v>0</v>
      </c>
      <c r="L11" s="9">
        <v>0</v>
      </c>
      <c r="M11" s="9">
        <v>0.6</v>
      </c>
      <c r="N11" s="9">
        <v>0</v>
      </c>
      <c r="O11" s="9">
        <v>0</v>
      </c>
      <c r="P11" s="9">
        <v>0.06</v>
      </c>
    </row>
    <row r="12" spans="1:16">
      <c r="A12" s="49"/>
      <c r="B12" s="38"/>
      <c r="C12" s="16" t="s">
        <v>33</v>
      </c>
      <c r="D12" s="17">
        <v>7</v>
      </c>
      <c r="E12" s="9">
        <v>0.06</v>
      </c>
      <c r="F12" s="9">
        <v>0.01</v>
      </c>
      <c r="G12" s="9">
        <v>0.2</v>
      </c>
      <c r="H12" s="9">
        <v>2.31</v>
      </c>
      <c r="I12" s="9">
        <v>0</v>
      </c>
      <c r="J12" s="9">
        <v>2.8</v>
      </c>
      <c r="K12" s="9">
        <v>0</v>
      </c>
      <c r="L12" s="9">
        <v>0.01</v>
      </c>
      <c r="M12" s="9">
        <v>2.8</v>
      </c>
      <c r="N12" s="9">
        <v>1.5</v>
      </c>
      <c r="O12" s="9">
        <v>0.84</v>
      </c>
      <c r="P12" s="9">
        <v>0.04</v>
      </c>
    </row>
    <row r="13" spans="1:16">
      <c r="A13" s="8" t="s">
        <v>34</v>
      </c>
      <c r="B13" s="15">
        <v>40</v>
      </c>
      <c r="C13" s="16" t="s">
        <v>34</v>
      </c>
      <c r="D13" s="15">
        <v>40</v>
      </c>
      <c r="E13" s="9">
        <v>2.76</v>
      </c>
      <c r="F13" s="9">
        <v>0.26</v>
      </c>
      <c r="G13" s="9">
        <v>19.079999999999998</v>
      </c>
      <c r="H13" s="9">
        <v>92</v>
      </c>
      <c r="I13" s="9">
        <v>7.0000000000000007E-2</v>
      </c>
      <c r="J13" s="9">
        <v>0</v>
      </c>
      <c r="K13" s="9">
        <v>0.02</v>
      </c>
      <c r="L13" s="9">
        <v>0</v>
      </c>
      <c r="M13" s="9">
        <v>3.41</v>
      </c>
      <c r="N13" s="9">
        <v>10</v>
      </c>
      <c r="O13" s="9">
        <v>2.5</v>
      </c>
      <c r="P13" s="9">
        <v>0.21</v>
      </c>
    </row>
    <row r="14" spans="1:16">
      <c r="A14" s="20" t="s">
        <v>35</v>
      </c>
      <c r="B14" s="8"/>
      <c r="C14" s="8"/>
      <c r="D14" s="8"/>
      <c r="E14" s="21">
        <f>SUM(E6:E13)</f>
        <v>17.36</v>
      </c>
      <c r="F14" s="21">
        <f t="shared" ref="F14:P14" si="0">SUM(F6:F13)</f>
        <v>36.68</v>
      </c>
      <c r="G14" s="21">
        <f t="shared" si="0"/>
        <v>65.92</v>
      </c>
      <c r="H14" s="21">
        <f t="shared" si="0"/>
        <v>678.01</v>
      </c>
      <c r="I14" s="21">
        <f t="shared" si="0"/>
        <v>0.31666666666666665</v>
      </c>
      <c r="J14" s="21">
        <f t="shared" si="0"/>
        <v>2.8</v>
      </c>
      <c r="K14" s="21">
        <f t="shared" si="0"/>
        <v>0.69666666666666677</v>
      </c>
      <c r="L14" s="21">
        <f t="shared" si="0"/>
        <v>1.91</v>
      </c>
      <c r="M14" s="21">
        <f t="shared" si="0"/>
        <v>72.709999999999994</v>
      </c>
      <c r="N14" s="21">
        <f t="shared" si="0"/>
        <v>394.6</v>
      </c>
      <c r="O14" s="21">
        <f t="shared" si="0"/>
        <v>42.240000000000009</v>
      </c>
      <c r="P14" s="21">
        <f t="shared" si="0"/>
        <v>4.7833333333333323</v>
      </c>
    </row>
    <row r="15" spans="1:16">
      <c r="A15" s="22"/>
      <c r="B15" s="23"/>
      <c r="C15" s="23"/>
      <c r="D15" s="23"/>
      <c r="E15" s="23"/>
      <c r="F15" s="23"/>
      <c r="G15" s="23"/>
      <c r="H15" s="23"/>
      <c r="I15" s="24"/>
      <c r="J15" s="25"/>
      <c r="K15" s="23"/>
      <c r="L15" s="23"/>
      <c r="M15" s="23"/>
      <c r="N15" s="23"/>
      <c r="O15" s="23"/>
      <c r="P15" s="23"/>
    </row>
    <row r="16" spans="1:16">
      <c r="A16" s="23"/>
      <c r="B16" s="23"/>
      <c r="C16" s="23"/>
      <c r="D16" s="23"/>
      <c r="E16" s="23"/>
      <c r="F16" s="23"/>
      <c r="G16" s="23"/>
      <c r="H16" s="23"/>
      <c r="I16" s="23"/>
      <c r="J16" s="26"/>
      <c r="K16" s="23"/>
      <c r="L16" s="23"/>
      <c r="M16" s="23"/>
      <c r="N16" s="23"/>
      <c r="O16" s="23"/>
      <c r="P16" s="23"/>
    </row>
    <row r="17" spans="1:16">
      <c r="A17" s="39" t="s">
        <v>36</v>
      </c>
      <c r="B17" s="39"/>
      <c r="C17" s="39"/>
      <c r="D17" s="39"/>
      <c r="E17" s="39"/>
      <c r="F17" s="39"/>
      <c r="G17" s="39"/>
      <c r="H17" s="39"/>
      <c r="I17" s="39"/>
      <c r="J17" s="39"/>
      <c r="K17" s="40"/>
      <c r="L17" s="40"/>
      <c r="M17" s="40"/>
      <c r="N17" s="40"/>
      <c r="O17" s="40"/>
      <c r="P17" s="40"/>
    </row>
    <row r="18" spans="1:16">
      <c r="A18" s="27" t="s">
        <v>37</v>
      </c>
      <c r="B18" s="28">
        <v>20</v>
      </c>
      <c r="C18" s="16" t="s">
        <v>38</v>
      </c>
      <c r="D18" s="29">
        <v>20</v>
      </c>
      <c r="E18" s="9">
        <v>0.2</v>
      </c>
      <c r="F18" s="9">
        <v>0.02</v>
      </c>
      <c r="G18" s="9">
        <v>0.52</v>
      </c>
      <c r="H18" s="9">
        <v>2.8</v>
      </c>
      <c r="I18" s="9">
        <v>5.0000000000000001E-3</v>
      </c>
      <c r="J18" s="9">
        <v>2</v>
      </c>
      <c r="K18" s="9">
        <v>0.02</v>
      </c>
      <c r="L18" s="9">
        <v>0.02</v>
      </c>
      <c r="M18" s="9">
        <v>4.5999999999999996</v>
      </c>
      <c r="N18" s="9">
        <v>8.4</v>
      </c>
      <c r="O18" s="9">
        <v>2.8</v>
      </c>
      <c r="P18" s="9">
        <v>0.12</v>
      </c>
    </row>
    <row r="19" spans="1:16">
      <c r="A19" s="47" t="s">
        <v>39</v>
      </c>
      <c r="B19" s="37" t="s">
        <v>40</v>
      </c>
      <c r="C19" s="16" t="s">
        <v>41</v>
      </c>
      <c r="D19" s="29">
        <v>20</v>
      </c>
      <c r="E19" s="9">
        <v>0.3</v>
      </c>
      <c r="F19" s="9">
        <v>0.02</v>
      </c>
      <c r="G19" s="9">
        <v>0.75</v>
      </c>
      <c r="H19" s="9">
        <v>4.32</v>
      </c>
      <c r="I19" s="18">
        <v>6.000000000000001E-3</v>
      </c>
      <c r="J19" s="19">
        <v>11.744999999999999</v>
      </c>
      <c r="K19" s="9">
        <v>6.000000000000001E-3</v>
      </c>
      <c r="L19" s="9">
        <v>2.4000000000000004E-2</v>
      </c>
      <c r="M19" s="9">
        <v>12.51</v>
      </c>
      <c r="N19" s="9">
        <v>8.1</v>
      </c>
      <c r="O19" s="9">
        <v>4.1760000000000002</v>
      </c>
      <c r="P19" s="18">
        <v>0.156</v>
      </c>
    </row>
    <row r="20" spans="1:16">
      <c r="A20" s="50"/>
      <c r="B20" s="42"/>
      <c r="C20" s="16" t="s">
        <v>42</v>
      </c>
      <c r="D20" s="29">
        <v>65.2</v>
      </c>
      <c r="E20" s="9">
        <v>1</v>
      </c>
      <c r="F20" s="9">
        <v>0.16</v>
      </c>
      <c r="G20" s="9">
        <v>5</v>
      </c>
      <c r="H20" s="9">
        <v>24.4</v>
      </c>
      <c r="I20" s="9">
        <v>6.5000000000000002E-2</v>
      </c>
      <c r="J20" s="9">
        <v>13</v>
      </c>
      <c r="K20" s="9">
        <v>1.6250000000000001E-2</v>
      </c>
      <c r="L20" s="9">
        <v>6.5000000000000002E-2</v>
      </c>
      <c r="M20" s="9">
        <v>6.5</v>
      </c>
      <c r="N20" s="9">
        <v>37.700000000000003</v>
      </c>
      <c r="O20" s="9">
        <v>14.95</v>
      </c>
      <c r="P20" s="9">
        <v>0.58499999999999996</v>
      </c>
    </row>
    <row r="21" spans="1:16">
      <c r="A21" s="50"/>
      <c r="B21" s="42"/>
      <c r="C21" s="16" t="s">
        <v>43</v>
      </c>
      <c r="D21" s="29">
        <v>9.6</v>
      </c>
      <c r="E21" s="9">
        <v>0.1</v>
      </c>
      <c r="F21" s="9">
        <v>0</v>
      </c>
      <c r="G21" s="9">
        <v>0.73</v>
      </c>
      <c r="H21" s="9">
        <v>3.28</v>
      </c>
      <c r="I21" s="9">
        <v>0</v>
      </c>
      <c r="J21" s="9">
        <v>1</v>
      </c>
      <c r="K21" s="9">
        <v>0</v>
      </c>
      <c r="L21" s="9">
        <v>1.2500000000000001E-2</v>
      </c>
      <c r="M21" s="9">
        <v>3.1</v>
      </c>
      <c r="N21" s="9">
        <v>5.75</v>
      </c>
      <c r="O21" s="9">
        <v>1.5</v>
      </c>
      <c r="P21" s="9">
        <v>7.4999999999999997E-2</v>
      </c>
    </row>
    <row r="22" spans="1:16">
      <c r="A22" s="50"/>
      <c r="B22" s="42"/>
      <c r="C22" s="16" t="s">
        <v>44</v>
      </c>
      <c r="D22" s="29">
        <v>10.6</v>
      </c>
      <c r="E22" s="9">
        <v>0.1</v>
      </c>
      <c r="F22" s="9">
        <v>0.01</v>
      </c>
      <c r="G22" s="9">
        <v>0.57999999999999996</v>
      </c>
      <c r="H22" s="9">
        <v>2.72</v>
      </c>
      <c r="I22" s="18">
        <v>1.0999999999999999E-2</v>
      </c>
      <c r="J22" s="19">
        <v>0.6875</v>
      </c>
      <c r="K22" s="9">
        <v>2.1999999999999999E-2</v>
      </c>
      <c r="L22" s="9">
        <v>8.2500000000000004E-2</v>
      </c>
      <c r="M22" s="9">
        <v>6.3250000000000002</v>
      </c>
      <c r="N22" s="9">
        <v>8.25</v>
      </c>
      <c r="O22" s="9">
        <v>4.95</v>
      </c>
      <c r="P22" s="18">
        <v>0.1925</v>
      </c>
    </row>
    <row r="23" spans="1:16">
      <c r="A23" s="50"/>
      <c r="B23" s="42"/>
      <c r="C23" s="16" t="s">
        <v>45</v>
      </c>
      <c r="D23" s="29">
        <v>16.8</v>
      </c>
      <c r="E23" s="9">
        <v>0.18</v>
      </c>
      <c r="F23" s="9">
        <v>0.03</v>
      </c>
      <c r="G23" s="9">
        <v>0.6</v>
      </c>
      <c r="H23" s="9">
        <v>4.96</v>
      </c>
      <c r="I23" s="9">
        <v>0</v>
      </c>
      <c r="J23" s="9">
        <v>4.25</v>
      </c>
      <c r="K23" s="9">
        <v>3.4000000000000002E-2</v>
      </c>
      <c r="L23" s="9">
        <v>6.8000000000000005E-2</v>
      </c>
      <c r="M23" s="9">
        <v>2.38</v>
      </c>
      <c r="N23" s="9">
        <v>4.42</v>
      </c>
      <c r="O23" s="9">
        <v>3.4</v>
      </c>
      <c r="P23" s="9">
        <v>0.153</v>
      </c>
    </row>
    <row r="24" spans="1:16">
      <c r="A24" s="50"/>
      <c r="B24" s="42"/>
      <c r="C24" s="16" t="s">
        <v>46</v>
      </c>
      <c r="D24" s="29">
        <v>6</v>
      </c>
      <c r="E24" s="9">
        <v>0.19</v>
      </c>
      <c r="F24" s="9">
        <v>0.01</v>
      </c>
      <c r="G24" s="9">
        <v>0.39</v>
      </c>
      <c r="H24" s="9">
        <v>2.4</v>
      </c>
      <c r="I24" s="9">
        <v>0</v>
      </c>
      <c r="J24" s="9">
        <v>0.60899999999999999</v>
      </c>
      <c r="K24" s="9">
        <v>0</v>
      </c>
      <c r="L24" s="9">
        <v>0</v>
      </c>
      <c r="M24" s="9">
        <v>2.0550000000000002</v>
      </c>
      <c r="N24" s="9">
        <v>1.2</v>
      </c>
      <c r="O24" s="9">
        <v>0.9</v>
      </c>
      <c r="P24" s="9">
        <v>1.2E-2</v>
      </c>
    </row>
    <row r="25" spans="1:16">
      <c r="A25" s="50"/>
      <c r="B25" s="42"/>
      <c r="C25" s="16" t="s">
        <v>27</v>
      </c>
      <c r="D25" s="29">
        <v>4</v>
      </c>
      <c r="E25" s="9">
        <v>0.02</v>
      </c>
      <c r="F25" s="9">
        <v>3.3</v>
      </c>
      <c r="G25" s="9">
        <v>0.03</v>
      </c>
      <c r="H25" s="9">
        <v>29.9</v>
      </c>
      <c r="I25" s="18">
        <v>0.01</v>
      </c>
      <c r="J25" s="19">
        <v>0</v>
      </c>
      <c r="K25" s="9">
        <v>0.4</v>
      </c>
      <c r="L25" s="9">
        <v>0</v>
      </c>
      <c r="M25" s="9">
        <v>2.4</v>
      </c>
      <c r="N25" s="9">
        <v>3</v>
      </c>
      <c r="O25" s="9">
        <v>0</v>
      </c>
      <c r="P25" s="18">
        <v>0.02</v>
      </c>
    </row>
    <row r="26" spans="1:16">
      <c r="A26" s="50"/>
      <c r="B26" s="42"/>
      <c r="C26" s="16" t="s">
        <v>47</v>
      </c>
      <c r="D26" s="29">
        <v>160</v>
      </c>
      <c r="E26" s="9">
        <v>2.67</v>
      </c>
      <c r="F26" s="9">
        <v>0.64</v>
      </c>
      <c r="G26" s="9">
        <v>0</v>
      </c>
      <c r="H26" s="16">
        <v>16.899999999999999</v>
      </c>
      <c r="I26" s="9">
        <v>0.03</v>
      </c>
      <c r="J26" s="9">
        <v>0.48</v>
      </c>
      <c r="K26" s="9">
        <v>0.12</v>
      </c>
      <c r="L26" s="9">
        <v>0.11</v>
      </c>
      <c r="M26" s="9">
        <v>8.8000000000000007</v>
      </c>
      <c r="N26" s="9">
        <v>118.9</v>
      </c>
      <c r="O26" s="9">
        <v>13.44</v>
      </c>
      <c r="P26" s="9">
        <v>1.92</v>
      </c>
    </row>
    <row r="27" spans="1:16">
      <c r="A27" s="51"/>
      <c r="B27" s="38"/>
      <c r="C27" s="30" t="s">
        <v>48</v>
      </c>
      <c r="D27" s="29">
        <v>10</v>
      </c>
      <c r="E27" s="9">
        <v>0.28000000000000003</v>
      </c>
      <c r="F27" s="9">
        <v>2</v>
      </c>
      <c r="G27" s="9">
        <v>3.2</v>
      </c>
      <c r="H27" s="16">
        <v>20.6</v>
      </c>
      <c r="I27" s="9">
        <v>0</v>
      </c>
      <c r="J27" s="9">
        <v>0.03</v>
      </c>
      <c r="K27" s="9">
        <v>0.01</v>
      </c>
      <c r="L27" s="9">
        <v>0.04</v>
      </c>
      <c r="M27" s="9">
        <v>8.6</v>
      </c>
      <c r="N27" s="9">
        <v>6</v>
      </c>
      <c r="O27" s="9">
        <v>0.8</v>
      </c>
      <c r="P27" s="9">
        <v>0.02</v>
      </c>
    </row>
    <row r="28" spans="1:16">
      <c r="A28" s="36" t="s">
        <v>49</v>
      </c>
      <c r="B28" s="37">
        <v>100</v>
      </c>
      <c r="C28" s="16" t="s">
        <v>50</v>
      </c>
      <c r="D28" s="29">
        <v>70</v>
      </c>
      <c r="E28" s="9">
        <v>13.975</v>
      </c>
      <c r="F28" s="9">
        <v>1.85</v>
      </c>
      <c r="G28" s="9">
        <v>0</v>
      </c>
      <c r="H28" s="9">
        <v>72.424999999999997</v>
      </c>
      <c r="I28" s="9">
        <v>7.7777777777777779E-2</v>
      </c>
      <c r="J28" s="9">
        <v>0.35</v>
      </c>
      <c r="K28" s="9">
        <v>7.0000000000000007E-2</v>
      </c>
      <c r="L28" s="9">
        <v>0.28000000000000003</v>
      </c>
      <c r="M28" s="9">
        <v>21</v>
      </c>
      <c r="N28" s="9">
        <v>168</v>
      </c>
      <c r="O28" s="9">
        <v>24.5</v>
      </c>
      <c r="P28" s="9">
        <v>0.49</v>
      </c>
    </row>
    <row r="29" spans="1:16">
      <c r="A29" s="36"/>
      <c r="B29" s="42"/>
      <c r="C29" s="16" t="s">
        <v>34</v>
      </c>
      <c r="D29" s="29">
        <v>15</v>
      </c>
      <c r="E29" s="9">
        <v>1.1499999999999999</v>
      </c>
      <c r="F29" s="9">
        <v>0.45</v>
      </c>
      <c r="G29" s="9">
        <v>0.42499999999999999</v>
      </c>
      <c r="H29" s="9">
        <v>39.25</v>
      </c>
      <c r="I29" s="9">
        <v>2.2435897435897436E-2</v>
      </c>
      <c r="J29" s="9">
        <v>0</v>
      </c>
      <c r="K29" s="9">
        <v>6.41025641025641E-3</v>
      </c>
      <c r="L29" s="9">
        <v>0</v>
      </c>
      <c r="M29" s="9">
        <v>1.0929487179487178</v>
      </c>
      <c r="N29" s="9">
        <v>3.2051282051282048</v>
      </c>
      <c r="O29" s="9">
        <v>0.80128205128205121</v>
      </c>
      <c r="P29" s="9">
        <v>6.7307692307692304E-2</v>
      </c>
    </row>
    <row r="30" spans="1:16">
      <c r="A30" s="36"/>
      <c r="B30" s="42"/>
      <c r="C30" s="16" t="s">
        <v>51</v>
      </c>
      <c r="D30" s="29">
        <v>23.5</v>
      </c>
      <c r="E30" s="9">
        <v>0.58750000000000002</v>
      </c>
      <c r="F30" s="9">
        <v>0.76249999999999996</v>
      </c>
      <c r="G30" s="9">
        <v>1.1125</v>
      </c>
      <c r="H30" s="9">
        <v>13.5</v>
      </c>
      <c r="I30" s="9">
        <v>1.2E-2</v>
      </c>
      <c r="J30" s="9">
        <v>0.39</v>
      </c>
      <c r="K30" s="9">
        <v>6.0000000000000001E-3</v>
      </c>
      <c r="L30" s="9">
        <v>0</v>
      </c>
      <c r="M30" s="9">
        <v>36</v>
      </c>
      <c r="N30" s="9">
        <v>0.27</v>
      </c>
      <c r="O30" s="9">
        <v>0.42</v>
      </c>
      <c r="P30" s="9">
        <v>0.03</v>
      </c>
    </row>
    <row r="31" spans="1:16">
      <c r="A31" s="36"/>
      <c r="B31" s="42"/>
      <c r="C31" s="16" t="s">
        <v>43</v>
      </c>
      <c r="D31" s="29">
        <v>4.75</v>
      </c>
      <c r="E31" s="9">
        <v>6.25E-2</v>
      </c>
      <c r="F31" s="9">
        <v>0</v>
      </c>
      <c r="G31" s="9">
        <v>0.46250000000000002</v>
      </c>
      <c r="H31" s="9">
        <v>1.95</v>
      </c>
      <c r="I31" s="9">
        <v>0</v>
      </c>
      <c r="J31" s="9">
        <v>0.55000000000000004</v>
      </c>
      <c r="K31" s="9">
        <v>0</v>
      </c>
      <c r="L31" s="9">
        <v>6.6666666666666662E-3</v>
      </c>
      <c r="M31" s="9">
        <v>1.7066666666666666</v>
      </c>
      <c r="N31" s="9">
        <v>3.4333333333333336</v>
      </c>
      <c r="O31" s="9">
        <v>0.82666666666666666</v>
      </c>
      <c r="P31" s="9">
        <v>4.3333333333333335E-2</v>
      </c>
    </row>
    <row r="32" spans="1:16">
      <c r="A32" s="36"/>
      <c r="B32" s="42"/>
      <c r="C32" s="16" t="s">
        <v>52</v>
      </c>
      <c r="D32" s="29">
        <v>6.625</v>
      </c>
      <c r="E32" s="9">
        <v>0</v>
      </c>
      <c r="F32" s="9">
        <v>6.625</v>
      </c>
      <c r="G32" s="9">
        <v>0</v>
      </c>
      <c r="H32" s="9">
        <v>59.625</v>
      </c>
      <c r="I32" s="9">
        <v>0</v>
      </c>
      <c r="J32" s="9">
        <v>0</v>
      </c>
      <c r="K32" s="9">
        <v>0</v>
      </c>
      <c r="L32" s="9">
        <v>3.5</v>
      </c>
      <c r="M32" s="9">
        <v>0</v>
      </c>
      <c r="N32" s="9">
        <v>0</v>
      </c>
      <c r="O32" s="9">
        <v>0</v>
      </c>
      <c r="P32" s="9">
        <v>0</v>
      </c>
    </row>
    <row r="33" spans="1:16">
      <c r="A33" s="36"/>
      <c r="B33" s="42"/>
      <c r="C33" s="16" t="s">
        <v>53</v>
      </c>
      <c r="D33" s="29">
        <v>4.75</v>
      </c>
      <c r="E33" s="9">
        <v>0.57499999999999996</v>
      </c>
      <c r="F33" s="9">
        <v>0.22500000000000001</v>
      </c>
      <c r="G33" s="9">
        <v>3.6875</v>
      </c>
      <c r="H33" s="9">
        <v>19.475000000000001</v>
      </c>
      <c r="I33" s="9">
        <v>8.3333333333333332E-3</v>
      </c>
      <c r="J33" s="9">
        <v>0</v>
      </c>
      <c r="K33" s="9">
        <v>4.1666666666666666E-3</v>
      </c>
      <c r="L33" s="9">
        <v>0.3</v>
      </c>
      <c r="M33" s="9">
        <v>12.5</v>
      </c>
      <c r="N33" s="9">
        <v>12.5</v>
      </c>
      <c r="O33" s="9">
        <v>2.5</v>
      </c>
      <c r="P33" s="9">
        <v>0.1</v>
      </c>
    </row>
    <row r="34" spans="1:16">
      <c r="A34" s="36"/>
      <c r="B34" s="43"/>
      <c r="C34" s="16" t="s">
        <v>27</v>
      </c>
      <c r="D34" s="15">
        <v>5</v>
      </c>
      <c r="E34" s="9">
        <f>0.04/2</f>
        <v>0.02</v>
      </c>
      <c r="F34" s="9">
        <f>7.94/2</f>
        <v>3.97</v>
      </c>
      <c r="G34" s="9">
        <f>0.04/2</f>
        <v>0.02</v>
      </c>
      <c r="H34" s="9">
        <f>74.2/2</f>
        <v>37.1</v>
      </c>
      <c r="I34" s="9">
        <f>0.00666666666666667/2</f>
        <v>3.3333333333333348E-3</v>
      </c>
      <c r="J34" s="9">
        <v>0</v>
      </c>
      <c r="K34" s="9">
        <f>0.266666666666667/2</f>
        <v>0.1333333333333335</v>
      </c>
      <c r="L34" s="9">
        <v>0</v>
      </c>
      <c r="M34" s="9">
        <f>1.6/2</f>
        <v>0.8</v>
      </c>
      <c r="N34" s="9">
        <f>2/2</f>
        <v>1</v>
      </c>
      <c r="O34" s="9">
        <v>0</v>
      </c>
      <c r="P34" s="9">
        <f>0.0133333333333333/2</f>
        <v>6.6666666666666497E-3</v>
      </c>
    </row>
    <row r="35" spans="1:16">
      <c r="A35" s="36" t="s">
        <v>54</v>
      </c>
      <c r="B35" s="37">
        <v>180</v>
      </c>
      <c r="C35" s="16" t="s">
        <v>42</v>
      </c>
      <c r="D35" s="16">
        <v>154</v>
      </c>
      <c r="E35" s="9">
        <v>3.7</v>
      </c>
      <c r="F35" s="9">
        <v>0.6</v>
      </c>
      <c r="G35" s="9">
        <v>19.100000000000001</v>
      </c>
      <c r="H35" s="9">
        <v>93.9</v>
      </c>
      <c r="I35" s="9">
        <v>0.15400000000000003</v>
      </c>
      <c r="J35" s="9">
        <v>30.8</v>
      </c>
      <c r="K35" s="9">
        <v>3.8500000000000006E-2</v>
      </c>
      <c r="L35" s="9">
        <v>0.15400000000000003</v>
      </c>
      <c r="M35" s="9">
        <v>15.4</v>
      </c>
      <c r="N35" s="9">
        <v>89.32</v>
      </c>
      <c r="O35" s="9">
        <v>35.42</v>
      </c>
      <c r="P35" s="9">
        <v>1.3860000000000001</v>
      </c>
    </row>
    <row r="36" spans="1:16">
      <c r="A36" s="36"/>
      <c r="B36" s="42"/>
      <c r="C36" s="16" t="s">
        <v>51</v>
      </c>
      <c r="D36" s="29">
        <v>22.5</v>
      </c>
      <c r="E36" s="9">
        <v>0.63</v>
      </c>
      <c r="F36" s="9">
        <v>0.7</v>
      </c>
      <c r="G36" s="9">
        <v>1.06</v>
      </c>
      <c r="H36" s="9">
        <v>13.05</v>
      </c>
      <c r="I36" s="9">
        <v>1.2E-2</v>
      </c>
      <c r="J36" s="9">
        <v>0.39</v>
      </c>
      <c r="K36" s="9">
        <v>6.0000000000000001E-3</v>
      </c>
      <c r="L36" s="9">
        <v>0</v>
      </c>
      <c r="M36" s="9">
        <v>36</v>
      </c>
      <c r="N36" s="9">
        <v>0.27</v>
      </c>
      <c r="O36" s="9">
        <v>0.42</v>
      </c>
      <c r="P36" s="9">
        <v>0.03</v>
      </c>
    </row>
    <row r="37" spans="1:16">
      <c r="A37" s="36"/>
      <c r="B37" s="38"/>
      <c r="C37" s="16" t="s">
        <v>27</v>
      </c>
      <c r="D37" s="29">
        <v>5.3</v>
      </c>
      <c r="E37" s="9">
        <v>0.03</v>
      </c>
      <c r="F37" s="9">
        <v>4.37</v>
      </c>
      <c r="G37" s="9">
        <v>0.04</v>
      </c>
      <c r="H37" s="9">
        <v>39.6</v>
      </c>
      <c r="I37" s="9">
        <v>0.01</v>
      </c>
      <c r="J37" s="9">
        <v>0</v>
      </c>
      <c r="K37" s="9">
        <v>0.4</v>
      </c>
      <c r="L37" s="9">
        <v>0</v>
      </c>
      <c r="M37" s="9">
        <v>2.4</v>
      </c>
      <c r="N37" s="9">
        <v>3</v>
      </c>
      <c r="O37" s="9">
        <v>0</v>
      </c>
      <c r="P37" s="9">
        <v>0.02</v>
      </c>
    </row>
    <row r="38" spans="1:16">
      <c r="A38" s="36" t="s">
        <v>55</v>
      </c>
      <c r="B38" s="37">
        <v>200</v>
      </c>
      <c r="C38" s="16" t="s">
        <v>56</v>
      </c>
      <c r="D38" s="29">
        <v>25</v>
      </c>
      <c r="E38" s="9">
        <v>0.1</v>
      </c>
      <c r="F38" s="9">
        <v>0.1</v>
      </c>
      <c r="G38" s="9">
        <v>3</v>
      </c>
      <c r="H38" s="9">
        <v>13.3</v>
      </c>
      <c r="I38" s="9">
        <v>7.4999999999999997E-3</v>
      </c>
      <c r="J38" s="9">
        <v>3.25</v>
      </c>
      <c r="K38" s="9">
        <v>1.625</v>
      </c>
      <c r="L38" s="9">
        <v>6.5000000000000002E-2</v>
      </c>
      <c r="M38" s="9">
        <v>5.2</v>
      </c>
      <c r="N38" s="9">
        <v>3.5750000000000002</v>
      </c>
      <c r="O38" s="9">
        <v>2.9249999999999998</v>
      </c>
      <c r="P38" s="9">
        <v>0.71499999999999997</v>
      </c>
    </row>
    <row r="39" spans="1:16">
      <c r="A39" s="36"/>
      <c r="B39" s="42"/>
      <c r="C39" s="16" t="s">
        <v>57</v>
      </c>
      <c r="D39" s="29">
        <v>25</v>
      </c>
      <c r="E39" s="9">
        <v>0.2</v>
      </c>
      <c r="F39" s="9">
        <v>0.1</v>
      </c>
      <c r="G39" s="9">
        <v>1.8</v>
      </c>
      <c r="H39" s="9">
        <v>7.5</v>
      </c>
      <c r="I39" s="9">
        <v>0</v>
      </c>
      <c r="J39" s="9">
        <v>15</v>
      </c>
      <c r="K39" s="9">
        <v>0</v>
      </c>
      <c r="L39" s="9">
        <v>0.12</v>
      </c>
      <c r="M39" s="9">
        <v>10</v>
      </c>
      <c r="N39" s="9">
        <v>0</v>
      </c>
      <c r="O39" s="9">
        <v>4.5</v>
      </c>
      <c r="P39" s="9">
        <v>0.3</v>
      </c>
    </row>
    <row r="40" spans="1:16">
      <c r="A40" s="36"/>
      <c r="B40" s="38"/>
      <c r="C40" s="16" t="s">
        <v>32</v>
      </c>
      <c r="D40" s="29">
        <v>20</v>
      </c>
      <c r="E40" s="9">
        <v>0</v>
      </c>
      <c r="F40" s="9">
        <v>0</v>
      </c>
      <c r="G40" s="9">
        <v>19.78</v>
      </c>
      <c r="H40" s="9">
        <v>81.2</v>
      </c>
      <c r="I40" s="9">
        <v>0</v>
      </c>
      <c r="J40" s="9">
        <v>0</v>
      </c>
      <c r="K40" s="9">
        <v>0</v>
      </c>
      <c r="L40" s="9">
        <v>0</v>
      </c>
      <c r="M40" s="9">
        <v>0.6</v>
      </c>
      <c r="N40" s="9">
        <v>0</v>
      </c>
      <c r="O40" s="9">
        <v>0</v>
      </c>
      <c r="P40" s="9">
        <v>0.06</v>
      </c>
    </row>
    <row r="41" spans="1:16">
      <c r="A41" s="36" t="s">
        <v>58</v>
      </c>
      <c r="B41" s="37" t="s">
        <v>59</v>
      </c>
      <c r="C41" s="16" t="s">
        <v>60</v>
      </c>
      <c r="D41" s="29">
        <v>40</v>
      </c>
      <c r="E41" s="9">
        <v>3.12</v>
      </c>
      <c r="F41" s="9">
        <v>0.5</v>
      </c>
      <c r="G41" s="9">
        <v>15.3</v>
      </c>
      <c r="H41" s="9">
        <v>125.2</v>
      </c>
      <c r="I41" s="9">
        <v>0.05</v>
      </c>
      <c r="J41" s="9">
        <v>0</v>
      </c>
      <c r="K41" s="9">
        <v>0.02</v>
      </c>
      <c r="L41" s="9">
        <v>0</v>
      </c>
      <c r="M41" s="9">
        <v>19</v>
      </c>
      <c r="N41" s="9">
        <v>16</v>
      </c>
      <c r="O41" s="9">
        <v>1.7</v>
      </c>
      <c r="P41" s="9">
        <v>1.6</v>
      </c>
    </row>
    <row r="42" spans="1:16">
      <c r="A42" s="36"/>
      <c r="B42" s="38"/>
      <c r="C42" s="16" t="s">
        <v>34</v>
      </c>
      <c r="D42" s="16">
        <v>30</v>
      </c>
      <c r="E42" s="9">
        <v>2.0699999999999998</v>
      </c>
      <c r="F42" s="9">
        <v>0.19500000000000001</v>
      </c>
      <c r="G42" s="9">
        <v>14.31</v>
      </c>
      <c r="H42" s="9">
        <v>69</v>
      </c>
      <c r="I42" s="9">
        <v>5.2499999999999998E-2</v>
      </c>
      <c r="J42" s="9">
        <v>0</v>
      </c>
      <c r="K42" s="9">
        <v>1.4999999999999999E-2</v>
      </c>
      <c r="L42" s="9">
        <v>0</v>
      </c>
      <c r="M42" s="9">
        <v>2.5575000000000001</v>
      </c>
      <c r="N42" s="9">
        <v>7.5</v>
      </c>
      <c r="O42" s="9">
        <v>1.875</v>
      </c>
      <c r="P42" s="9">
        <v>0.1575</v>
      </c>
    </row>
    <row r="43" spans="1:16">
      <c r="A43" s="31" t="s">
        <v>35</v>
      </c>
      <c r="B43" s="32"/>
      <c r="C43" s="33"/>
      <c r="D43" s="33"/>
      <c r="E43" s="34">
        <f>SUM(E18:E42)</f>
        <v>31.259999999999998</v>
      </c>
      <c r="F43" s="34">
        <f t="shared" ref="F43:P43" si="1">SUM(F18:F42)</f>
        <v>26.637500000000003</v>
      </c>
      <c r="G43" s="34">
        <f t="shared" si="1"/>
        <v>91.897500000000008</v>
      </c>
      <c r="H43" s="34">
        <f t="shared" si="1"/>
        <v>798.35500000000013</v>
      </c>
      <c r="I43" s="34">
        <f t="shared" si="1"/>
        <v>0.53688034188034195</v>
      </c>
      <c r="J43" s="34">
        <f t="shared" si="1"/>
        <v>84.531499999999994</v>
      </c>
      <c r="K43" s="34">
        <f t="shared" si="1"/>
        <v>2.9526602564102569</v>
      </c>
      <c r="L43" s="34">
        <f t="shared" si="1"/>
        <v>4.847666666666667</v>
      </c>
      <c r="M43" s="34">
        <f t="shared" si="1"/>
        <v>221.5271153846154</v>
      </c>
      <c r="N43" s="34">
        <f t="shared" si="1"/>
        <v>509.79346153846154</v>
      </c>
      <c r="O43" s="34">
        <f t="shared" si="1"/>
        <v>122.80394871794873</v>
      </c>
      <c r="P43" s="34">
        <f t="shared" si="1"/>
        <v>8.2593076923076936</v>
      </c>
    </row>
    <row r="44" spans="1:16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>
      <c r="A45" s="39" t="s">
        <v>61</v>
      </c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40"/>
      <c r="O45" s="40"/>
      <c r="P45" s="40"/>
    </row>
    <row r="46" spans="1:16">
      <c r="A46" s="36" t="s">
        <v>62</v>
      </c>
      <c r="B46" s="41">
        <v>60</v>
      </c>
      <c r="C46" s="16" t="s">
        <v>63</v>
      </c>
      <c r="D46" s="16">
        <v>32</v>
      </c>
      <c r="E46" s="9">
        <v>3.29</v>
      </c>
      <c r="F46" s="9">
        <v>0.35</v>
      </c>
      <c r="G46" s="9">
        <v>22.2</v>
      </c>
      <c r="H46" s="9">
        <v>106.88</v>
      </c>
      <c r="I46" s="9">
        <v>0</v>
      </c>
      <c r="J46" s="9">
        <v>0</v>
      </c>
      <c r="K46" s="9">
        <v>0</v>
      </c>
      <c r="L46" s="9">
        <v>0.48</v>
      </c>
      <c r="M46" s="9">
        <v>5.76</v>
      </c>
      <c r="N46" s="9">
        <v>27.2</v>
      </c>
      <c r="O46" s="9">
        <v>5.12</v>
      </c>
      <c r="P46" s="9">
        <v>0.32</v>
      </c>
    </row>
    <row r="47" spans="1:16">
      <c r="A47" s="36"/>
      <c r="B47" s="41"/>
      <c r="C47" s="16" t="s">
        <v>51</v>
      </c>
      <c r="D47" s="16">
        <v>4</v>
      </c>
      <c r="E47" s="9">
        <v>0.1</v>
      </c>
      <c r="F47" s="9">
        <v>0.13</v>
      </c>
      <c r="G47" s="9">
        <v>0.19</v>
      </c>
      <c r="H47" s="9">
        <v>2.3199999999999998</v>
      </c>
      <c r="I47" s="9">
        <v>2E-3</v>
      </c>
      <c r="J47" s="9">
        <v>6.5000000000000002E-2</v>
      </c>
      <c r="K47" s="9">
        <v>1E-3</v>
      </c>
      <c r="L47" s="9">
        <v>0</v>
      </c>
      <c r="M47" s="9">
        <v>6</v>
      </c>
      <c r="N47" s="9">
        <v>4.4999999999999998E-2</v>
      </c>
      <c r="O47" s="9">
        <v>7.0000000000000007E-2</v>
      </c>
      <c r="P47" s="9">
        <v>5.0000000000000001E-3</v>
      </c>
    </row>
    <row r="48" spans="1:16">
      <c r="A48" s="36"/>
      <c r="B48" s="41"/>
      <c r="C48" s="16" t="s">
        <v>32</v>
      </c>
      <c r="D48" s="16">
        <v>5</v>
      </c>
      <c r="E48" s="9">
        <v>0</v>
      </c>
      <c r="F48" s="9">
        <v>0</v>
      </c>
      <c r="G48" s="9">
        <v>4.95</v>
      </c>
      <c r="H48" s="9">
        <v>18.95</v>
      </c>
      <c r="I48" s="9">
        <v>0</v>
      </c>
      <c r="J48" s="9">
        <v>0</v>
      </c>
      <c r="K48" s="9">
        <v>0</v>
      </c>
      <c r="L48" s="9">
        <v>0</v>
      </c>
      <c r="M48" s="9">
        <v>0.15</v>
      </c>
      <c r="N48" s="9">
        <v>0</v>
      </c>
      <c r="O48" s="9">
        <v>0</v>
      </c>
      <c r="P48" s="9">
        <v>1.4999999999999999E-2</v>
      </c>
    </row>
    <row r="49" spans="1:16">
      <c r="A49" s="36"/>
      <c r="B49" s="41"/>
      <c r="C49" s="16" t="s">
        <v>64</v>
      </c>
      <c r="D49" s="16">
        <v>2.2999999999999998</v>
      </c>
      <c r="E49" s="9">
        <v>0.3</v>
      </c>
      <c r="F49" s="9">
        <v>0.3</v>
      </c>
      <c r="G49" s="9">
        <v>0.02</v>
      </c>
      <c r="H49" s="9">
        <v>3.6</v>
      </c>
      <c r="I49" s="9">
        <v>2.3333333333333335E-3</v>
      </c>
      <c r="J49" s="9">
        <v>0</v>
      </c>
      <c r="K49" s="9">
        <v>8.666666666666668E-3</v>
      </c>
      <c r="L49" s="9">
        <v>0.02</v>
      </c>
      <c r="M49" s="9">
        <v>1.8333333333333333</v>
      </c>
      <c r="N49" s="9">
        <v>6.4</v>
      </c>
      <c r="O49" s="9">
        <v>0.4</v>
      </c>
      <c r="P49" s="9">
        <v>8.3333333333333329E-2</v>
      </c>
    </row>
    <row r="50" spans="1:16">
      <c r="A50" s="36"/>
      <c r="B50" s="41"/>
      <c r="C50" s="16" t="s">
        <v>65</v>
      </c>
      <c r="D50" s="16">
        <v>0.3</v>
      </c>
      <c r="E50" s="9">
        <v>1.2</v>
      </c>
      <c r="F50" s="9">
        <v>0.04</v>
      </c>
      <c r="G50" s="9">
        <v>0</v>
      </c>
      <c r="H50" s="9">
        <v>0.23</v>
      </c>
      <c r="I50" s="9">
        <v>0.06</v>
      </c>
      <c r="J50" s="9">
        <v>0</v>
      </c>
      <c r="K50" s="9">
        <v>0</v>
      </c>
      <c r="L50" s="9">
        <v>0.08</v>
      </c>
      <c r="M50" s="9">
        <v>2.7</v>
      </c>
      <c r="N50" s="9">
        <v>40</v>
      </c>
      <c r="O50" s="9">
        <v>5.0999999999999996</v>
      </c>
      <c r="P50" s="9">
        <v>0.32</v>
      </c>
    </row>
    <row r="51" spans="1:16">
      <c r="A51" s="36"/>
      <c r="B51" s="41"/>
      <c r="C51" s="16" t="s">
        <v>52</v>
      </c>
      <c r="D51" s="16">
        <v>3.5</v>
      </c>
      <c r="E51" s="9">
        <v>0</v>
      </c>
      <c r="F51" s="9">
        <v>3.5</v>
      </c>
      <c r="G51" s="9">
        <v>0</v>
      </c>
      <c r="H51" s="9">
        <v>31.5</v>
      </c>
      <c r="I51" s="9">
        <v>0</v>
      </c>
      <c r="J51" s="9">
        <v>0</v>
      </c>
      <c r="K51" s="9">
        <v>0</v>
      </c>
      <c r="L51" s="9">
        <v>1.85</v>
      </c>
      <c r="M51" s="9">
        <v>0</v>
      </c>
      <c r="N51" s="9">
        <v>0</v>
      </c>
      <c r="O51" s="9">
        <v>0</v>
      </c>
      <c r="P51" s="9">
        <v>0</v>
      </c>
    </row>
    <row r="52" spans="1:16">
      <c r="A52" s="36"/>
      <c r="B52" s="41"/>
      <c r="C52" s="16" t="s">
        <v>48</v>
      </c>
      <c r="D52" s="16">
        <v>10</v>
      </c>
      <c r="E52" s="9">
        <v>0.28000000000000003</v>
      </c>
      <c r="F52" s="9">
        <v>2</v>
      </c>
      <c r="G52" s="9">
        <v>3.2</v>
      </c>
      <c r="H52" s="9">
        <v>20.6</v>
      </c>
      <c r="I52" s="9">
        <v>0</v>
      </c>
      <c r="J52" s="9">
        <v>0.03</v>
      </c>
      <c r="K52" s="9">
        <v>0.01</v>
      </c>
      <c r="L52" s="9">
        <v>0.04</v>
      </c>
      <c r="M52" s="9">
        <v>8.6</v>
      </c>
      <c r="N52" s="9">
        <v>6</v>
      </c>
      <c r="O52" s="9">
        <v>0.8</v>
      </c>
      <c r="P52" s="9">
        <v>0.02</v>
      </c>
    </row>
    <row r="53" spans="1:16">
      <c r="A53" s="36"/>
      <c r="B53" s="41"/>
      <c r="C53" s="16" t="s">
        <v>32</v>
      </c>
      <c r="D53" s="16">
        <v>2.5</v>
      </c>
      <c r="E53" s="9">
        <v>0</v>
      </c>
      <c r="F53" s="9">
        <v>0</v>
      </c>
      <c r="G53" s="9">
        <v>2.4900000000000002</v>
      </c>
      <c r="H53" s="9">
        <v>9.48</v>
      </c>
      <c r="I53" s="9">
        <v>0</v>
      </c>
      <c r="J53" s="9">
        <v>0</v>
      </c>
      <c r="K53" s="9">
        <v>0</v>
      </c>
      <c r="L53" s="9">
        <v>0</v>
      </c>
      <c r="M53" s="9">
        <v>0.03</v>
      </c>
      <c r="N53" s="9">
        <v>0</v>
      </c>
      <c r="O53" s="9">
        <v>0</v>
      </c>
      <c r="P53" s="9">
        <v>3.0000000000000001E-3</v>
      </c>
    </row>
    <row r="54" spans="1:16">
      <c r="A54" s="36" t="s">
        <v>66</v>
      </c>
      <c r="B54" s="41">
        <v>200</v>
      </c>
      <c r="C54" s="16" t="s">
        <v>31</v>
      </c>
      <c r="D54" s="17">
        <v>2</v>
      </c>
      <c r="E54" s="9">
        <v>0.4</v>
      </c>
      <c r="F54" s="9">
        <v>0.1</v>
      </c>
      <c r="G54" s="9">
        <v>0.1</v>
      </c>
      <c r="H54" s="9">
        <v>2</v>
      </c>
      <c r="I54" s="18">
        <v>0</v>
      </c>
      <c r="J54" s="19">
        <v>0</v>
      </c>
      <c r="K54" s="9">
        <v>0.01</v>
      </c>
      <c r="L54" s="9">
        <v>0</v>
      </c>
      <c r="M54" s="9">
        <v>9.9</v>
      </c>
      <c r="N54" s="9">
        <v>16.5</v>
      </c>
      <c r="O54" s="9">
        <v>8.8000000000000007</v>
      </c>
      <c r="P54" s="9">
        <v>1.64</v>
      </c>
    </row>
    <row r="55" spans="1:16">
      <c r="A55" s="36"/>
      <c r="B55" s="41"/>
      <c r="C55" s="16" t="s">
        <v>32</v>
      </c>
      <c r="D55" s="17">
        <v>20</v>
      </c>
      <c r="E55" s="9">
        <v>0</v>
      </c>
      <c r="F55" s="9">
        <v>0</v>
      </c>
      <c r="G55" s="9">
        <v>19.78</v>
      </c>
      <c r="H55" s="9">
        <v>81.2</v>
      </c>
      <c r="I55" s="9">
        <v>0</v>
      </c>
      <c r="J55" s="9">
        <v>0</v>
      </c>
      <c r="K55" s="9">
        <v>0</v>
      </c>
      <c r="L55" s="9">
        <v>0</v>
      </c>
      <c r="M55" s="9">
        <v>0.6</v>
      </c>
      <c r="N55" s="9">
        <v>0</v>
      </c>
      <c r="O55" s="9">
        <v>0</v>
      </c>
      <c r="P55" s="9">
        <v>0.06</v>
      </c>
    </row>
    <row r="56" spans="1:16">
      <c r="A56" s="31" t="s">
        <v>35</v>
      </c>
      <c r="B56" s="32"/>
      <c r="C56" s="33"/>
      <c r="D56" s="32"/>
      <c r="E56" s="34">
        <f>SUM(E46:E55)</f>
        <v>5.57</v>
      </c>
      <c r="F56" s="34">
        <f t="shared" ref="F56:P56" si="2">SUM(F46:F55)</f>
        <v>6.42</v>
      </c>
      <c r="G56" s="34">
        <f t="shared" si="2"/>
        <v>52.93</v>
      </c>
      <c r="H56" s="34">
        <f t="shared" si="2"/>
        <v>276.75999999999993</v>
      </c>
      <c r="I56" s="34">
        <f t="shared" si="2"/>
        <v>6.4333333333333326E-2</v>
      </c>
      <c r="J56" s="34">
        <f t="shared" si="2"/>
        <v>9.5000000000000001E-2</v>
      </c>
      <c r="K56" s="34">
        <f t="shared" si="2"/>
        <v>2.9666666666666668E-2</v>
      </c>
      <c r="L56" s="34">
        <f t="shared" si="2"/>
        <v>2.4700000000000002</v>
      </c>
      <c r="M56" s="34">
        <f t="shared" si="2"/>
        <v>35.573333333333338</v>
      </c>
      <c r="N56" s="34">
        <f t="shared" si="2"/>
        <v>96.14500000000001</v>
      </c>
      <c r="O56" s="34">
        <f t="shared" si="2"/>
        <v>20.290000000000003</v>
      </c>
      <c r="P56" s="34">
        <f t="shared" si="2"/>
        <v>2.4663333333333335</v>
      </c>
    </row>
  </sheetData>
  <mergeCells count="30">
    <mergeCell ref="A19:A27"/>
    <mergeCell ref="B19:B27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5:P5"/>
    <mergeCell ref="A7:A8"/>
    <mergeCell ref="A10:A12"/>
    <mergeCell ref="B10:B12"/>
    <mergeCell ref="A17:P17"/>
    <mergeCell ref="A54:A55"/>
    <mergeCell ref="B54:B55"/>
    <mergeCell ref="A28:A34"/>
    <mergeCell ref="B28:B34"/>
    <mergeCell ref="A35:A37"/>
    <mergeCell ref="B35:B37"/>
    <mergeCell ref="A38:A40"/>
    <mergeCell ref="B38:B40"/>
    <mergeCell ref="A41:A42"/>
    <mergeCell ref="B41:B42"/>
    <mergeCell ref="A45:P45"/>
    <mergeCell ref="A46:A53"/>
    <mergeCell ref="B46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2021-06-24T19:55:54Z</dcterms:created>
  <dcterms:modified xsi:type="dcterms:W3CDTF">2021-06-24T20:07:50Z</dcterms:modified>
</cp:coreProperties>
</file>